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9" activeTab="1"/>
  </bookViews>
  <sheets>
    <sheet name="Description" sheetId="1" r:id="rId1"/>
    <sheet name="Vector Rotation" sheetId="2" r:id="rId2"/>
    <sheet name="Simplified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A11" authorId="0">
      <text>
        <r>
          <rPr>
            <sz val="10"/>
            <rFont val="Arial"/>
            <family val="2"/>
          </rPr>
          <t>Compute new miter before this step</t>
        </r>
      </text>
    </comment>
  </commentList>
</comments>
</file>

<file path=xl/sharedStrings.xml><?xml version="1.0" encoding="utf-8"?>
<sst xmlns="http://schemas.openxmlformats.org/spreadsheetml/2006/main" count="41" uniqueCount="29">
  <si>
    <t xml:space="preserve">The method used is vector rotation, where the vector is the surface normal of the cut end of the board. A surface normal points away from the surface,
Perpendicular to the surface plane. </t>
  </si>
  <si>
    <t xml:space="preserve">When we rotate a vector about an axis, we are looking into the positive end of that axis and rotating the vector either clockwise or counter-clockwise.
The component in the direction of the rotation axis remains unchanged, while the other two components will change. </t>
  </si>
  <si>
    <t xml:space="preserve">Imagine the board laying un-flipped on the saw table, ready to be cut. The X-axis points to the right, the Y-axis points away from us, and the Z-axis points up.
The surface normal of the end to be cut has the XYZ components &lt;1,0,0&gt;. </t>
  </si>
  <si>
    <t xml:space="preserve">The following steps describe what the Vector Rotation worksheet does. </t>
  </si>
  <si>
    <t xml:space="preserve">1. Rotate normal to account for bevel. This is a rotation about the Y-axis in the counter-clockwise direction. </t>
  </si>
  <si>
    <t xml:space="preserve">2. Rotate normal to account for miter. Rotation is about Z-axis, clockwise. The board is now cut and ready to be flipped. </t>
  </si>
  <si>
    <t xml:space="preserve">3. Rotate the board (and normal) about the X-axis, 90° in the CCW direction. </t>
  </si>
  <si>
    <t xml:space="preserve">4. Compute the new miter angle, which is the inverse tangent of the Y and X components. </t>
  </si>
  <si>
    <t xml:space="preserve">5. Rotate the board (and normal) to remove the new miter angle. This allows us to measure the bevel in the next step. </t>
  </si>
  <si>
    <t>6. Compute the new bevel angle, which is the inverse tangent of the Z and X components.</t>
  </si>
  <si>
    <t>Flip a board on edge and compute new compound angles</t>
  </si>
  <si>
    <t>Un-flipped</t>
  </si>
  <si>
    <t>Degrees</t>
  </si>
  <si>
    <t>Radians</t>
  </si>
  <si>
    <t>Bevel</t>
  </si>
  <si>
    <t>Miter</t>
  </si>
  <si>
    <t>X</t>
  </si>
  <si>
    <t>Y</t>
  </si>
  <si>
    <t>Z</t>
  </si>
  <si>
    <t>Surface normal, uncut</t>
  </si>
  <si>
    <t>Rotate Y CCW by bevel</t>
  </si>
  <si>
    <t>Rotate Z CW by miter</t>
  </si>
  <si>
    <r>
      <t>Rotate X CCW 90</t>
    </r>
    <r>
      <rPr>
        <sz val="10"/>
        <rFont val="Arial"/>
        <family val="2"/>
      </rPr>
      <t>°</t>
    </r>
  </si>
  <si>
    <t>Rotate Z  CW by new miter</t>
  </si>
  <si>
    <t>Flipped</t>
  </si>
  <si>
    <t>New Bevel</t>
  </si>
  <si>
    <t>New Miter</t>
  </si>
  <si>
    <t>Calculator</t>
  </si>
  <si>
    <t>Equations simplified from Vector Rotation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</si>
</sst>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NumberFormat="1" applyAlignment="1">
      <alignment/>
    </xf>
    <xf numFmtId="164" fontId="0" fillId="2" borderId="0" xfId="0" applyFill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jansson.us/jcompound.html#fli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workbookViewId="0" topLeftCell="A1">
      <selection activeCell="A15" sqref="A15"/>
    </sheetView>
  </sheetViews>
  <sheetFormatPr defaultColWidth="12.57421875" defaultRowHeight="12.75"/>
  <cols>
    <col min="1" max="1" width="169.7109375" style="0" customWidth="1"/>
    <col min="2" max="16384" width="11.57421875" style="0" customWidth="1"/>
  </cols>
  <sheetData>
    <row r="2" ht="40.5" customHeight="1">
      <c r="A2" s="1" t="s">
        <v>0</v>
      </c>
    </row>
    <row r="3" ht="42" customHeight="1">
      <c r="A3" s="1" t="s">
        <v>1</v>
      </c>
    </row>
    <row r="4" ht="39" customHeight="1">
      <c r="A4" s="1" t="s">
        <v>2</v>
      </c>
    </row>
    <row r="5" ht="32.25" customHeight="1">
      <c r="A5" s="1" t="s">
        <v>3</v>
      </c>
    </row>
    <row r="6" s="3" customFormat="1" ht="15">
      <c r="A6" s="2" t="s">
        <v>4</v>
      </c>
    </row>
    <row r="7" s="3" customFormat="1" ht="15">
      <c r="A7" s="2" t="s">
        <v>5</v>
      </c>
    </row>
    <row r="8" s="3" customFormat="1" ht="15">
      <c r="A8" s="2" t="s">
        <v>6</v>
      </c>
    </row>
    <row r="9" s="3" customFormat="1" ht="15">
      <c r="A9" s="2" t="s">
        <v>7</v>
      </c>
    </row>
    <row r="10" s="3" customFormat="1" ht="15">
      <c r="A10" s="2" t="s">
        <v>8</v>
      </c>
    </row>
    <row r="11" s="3" customFormat="1" ht="15">
      <c r="A11" s="2" t="s"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7" sqref="A17"/>
    </sheetView>
  </sheetViews>
  <sheetFormatPr defaultColWidth="12.57421875" defaultRowHeight="12.75"/>
  <cols>
    <col min="1" max="1" width="25.57421875" style="0" customWidth="1"/>
    <col min="2" max="2" width="10.00390625" style="0" customWidth="1"/>
    <col min="3" max="3" width="9.7109375" style="0" customWidth="1"/>
    <col min="4" max="4" width="9.421875" style="0" customWidth="1"/>
    <col min="5" max="16384" width="11.57421875" style="0" customWidth="1"/>
  </cols>
  <sheetData>
    <row r="1" ht="12.75">
      <c r="A1" s="4" t="s">
        <v>10</v>
      </c>
    </row>
    <row r="2" spans="1:3" ht="12.75">
      <c r="A2" s="5" t="s">
        <v>11</v>
      </c>
      <c r="B2" t="s">
        <v>12</v>
      </c>
      <c r="C2" t="s">
        <v>13</v>
      </c>
    </row>
    <row r="3" spans="1:3" ht="12.75">
      <c r="A3" t="s">
        <v>14</v>
      </c>
      <c r="B3">
        <v>30</v>
      </c>
      <c r="C3" s="6">
        <f>B3*PI()/180</f>
        <v>0.5235987755982988</v>
      </c>
    </row>
    <row r="4" spans="1:3" ht="12.75">
      <c r="A4" t="s">
        <v>15</v>
      </c>
      <c r="B4">
        <v>30</v>
      </c>
      <c r="C4" s="6">
        <f>B4*PI()/180</f>
        <v>0.5235987755982988</v>
      </c>
    </row>
    <row r="6" spans="2:4" ht="12.75">
      <c r="B6" t="s">
        <v>16</v>
      </c>
      <c r="C6" t="s">
        <v>17</v>
      </c>
      <c r="D6" t="s">
        <v>18</v>
      </c>
    </row>
    <row r="7" spans="1:4" ht="12.75">
      <c r="A7" t="s">
        <v>19</v>
      </c>
      <c r="B7">
        <v>1</v>
      </c>
      <c r="C7">
        <v>0</v>
      </c>
      <c r="D7">
        <v>0</v>
      </c>
    </row>
    <row r="8" spans="1:4" ht="12.75">
      <c r="A8" t="s">
        <v>20</v>
      </c>
      <c r="B8" s="6">
        <f>B7*COS(C3)</f>
        <v>0.8660254037844387</v>
      </c>
      <c r="C8" s="6">
        <f>C7</f>
        <v>0</v>
      </c>
      <c r="D8" s="6">
        <f>-B7*SIN(C3)</f>
        <v>-0.49999999999999994</v>
      </c>
    </row>
    <row r="9" spans="1:4" ht="12.75">
      <c r="A9" t="s">
        <v>21</v>
      </c>
      <c r="B9" s="6">
        <f>B8*COS(C4)+C8*SIN(C4)</f>
        <v>0.7500000000000001</v>
      </c>
      <c r="C9" s="6">
        <f>-B8*SIN(C4)+C8*COS(C4)</f>
        <v>-0.4330127018922193</v>
      </c>
      <c r="D9" s="6">
        <f>D8</f>
        <v>-0.49999999999999994</v>
      </c>
    </row>
    <row r="10" spans="1:4" ht="12.75">
      <c r="A10" t="s">
        <v>22</v>
      </c>
      <c r="B10" s="6">
        <f>B9</f>
        <v>0.7500000000000001</v>
      </c>
      <c r="C10" s="6">
        <f>C9*COS(-PI()/2)+D9*SIN(-PI()/2)</f>
        <v>0.49999999999999994</v>
      </c>
      <c r="D10" s="6">
        <f>-C9*SIN(-PI()/2)+D9*COS(-PI()/2)</f>
        <v>-0.43301270189221935</v>
      </c>
    </row>
    <row r="11" spans="1:4" ht="12.75">
      <c r="A11" t="s">
        <v>23</v>
      </c>
      <c r="B11" s="6">
        <f>B10*COS(-C15)+C10*SIN(-C15)</f>
        <v>0.9013878188659974</v>
      </c>
      <c r="C11" s="6">
        <f>-B10*SIN(-C15)+C10*COS(-C15)</f>
        <v>0</v>
      </c>
      <c r="D11" s="6">
        <f>D10</f>
        <v>-0.43301270189221935</v>
      </c>
    </row>
    <row r="13" spans="1:3" ht="12.75">
      <c r="A13" s="5" t="s">
        <v>24</v>
      </c>
      <c r="B13" t="s">
        <v>12</v>
      </c>
      <c r="C13" t="s">
        <v>13</v>
      </c>
    </row>
    <row r="14" spans="1:3" ht="12.75">
      <c r="A14" t="s">
        <v>25</v>
      </c>
      <c r="B14" s="7">
        <f>C14*180/PI()</f>
        <v>25.658906273255283</v>
      </c>
      <c r="C14" s="6">
        <f>-ATAN(D11/B11)</f>
        <v>0.4478323969289325</v>
      </c>
    </row>
    <row r="15" spans="1:3" ht="12.75">
      <c r="A15" t="s">
        <v>26</v>
      </c>
      <c r="B15" s="7">
        <f>C15*180/PI()</f>
        <v>-33.69006752597978</v>
      </c>
      <c r="C15" s="6">
        <f>-ATAN(C10/B10)</f>
        <v>-0.5880026035475674</v>
      </c>
    </row>
    <row r="17" ht="12.75">
      <c r="A17" s="8" t="s">
        <v>27</v>
      </c>
    </row>
  </sheetData>
  <sheetProtection selectLockedCells="1" selectUnlockedCells="1"/>
  <hyperlinks>
    <hyperlink ref="A17" r:id="rId1" display="Calculator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5" sqref="C15"/>
    </sheetView>
  </sheetViews>
  <sheetFormatPr defaultColWidth="12.57421875" defaultRowHeight="12.75"/>
  <cols>
    <col min="1" max="1" width="23.7109375" style="0" customWidth="1"/>
    <col min="2" max="16384" width="11.57421875" style="0" customWidth="1"/>
  </cols>
  <sheetData>
    <row r="1" ht="12.75">
      <c r="A1" s="4" t="s">
        <v>28</v>
      </c>
    </row>
    <row r="2" spans="1:3" ht="12.75">
      <c r="A2" s="5" t="s">
        <v>11</v>
      </c>
      <c r="B2" t="s">
        <v>12</v>
      </c>
      <c r="C2" t="s">
        <v>13</v>
      </c>
    </row>
    <row r="3" spans="1:3" ht="12.75">
      <c r="A3" t="s">
        <v>14</v>
      </c>
      <c r="B3">
        <v>30</v>
      </c>
      <c r="C3" s="6">
        <f>B3*PI()/180</f>
        <v>0.5235987755982988</v>
      </c>
    </row>
    <row r="4" spans="1:3" ht="12.75">
      <c r="A4" t="s">
        <v>15</v>
      </c>
      <c r="B4">
        <v>30</v>
      </c>
      <c r="C4" s="6">
        <f>B4*PI()/180</f>
        <v>0.5235987755982988</v>
      </c>
    </row>
    <row r="13" spans="1:3" ht="12.75">
      <c r="A13" s="5" t="s">
        <v>24</v>
      </c>
      <c r="B13" t="s">
        <v>12</v>
      </c>
      <c r="C13" t="s">
        <v>13</v>
      </c>
    </row>
    <row r="14" spans="1:3" ht="12.75">
      <c r="A14" t="s">
        <v>25</v>
      </c>
      <c r="B14" s="7">
        <f>C14*180/PI()</f>
        <v>25.658906273255273</v>
      </c>
      <c r="C14" s="6">
        <f>-ATAN((COS(C3)*SIN(C4))/(SIN(C3)*SIN(C15)-COS(C3)*COS(C4)*COS(C15)))</f>
        <v>0.4478323969289324</v>
      </c>
    </row>
    <row r="15" spans="1:3" ht="12.75">
      <c r="A15" t="s">
        <v>26</v>
      </c>
      <c r="B15" s="7">
        <f>C15*180/PI()</f>
        <v>-33.690067525979785</v>
      </c>
      <c r="C15" s="6">
        <f>-ATAN(TAN(C3)/COS(C4))</f>
        <v>-0.5880026035475675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2013-05-17T05:05:33Z</dcterms:created>
  <cp:category/>
  <cp:version/>
  <cp:contentType/>
  <cp:contentStatus/>
  <cp:revision>1</cp:revision>
</cp:coreProperties>
</file>